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cheblykinAN\Desktop\ДИЗО ПОДВЕДОМСТВЕННЫЕ\ПОДВЕДОМСТВЕННЫЕ\МОНИТОРИНГ ГУ\ПОКАЗАТЕЛИ ЭФФЕКТИВНОСТИ\РЕЙТИНГ\2021\"/>
    </mc:Choice>
  </mc:AlternateContent>
  <bookViews>
    <workbookView xWindow="0" yWindow="0" windowWidth="28800" windowHeight="12585"/>
  </bookViews>
  <sheets>
    <sheet name="2012-полн" sheetId="1" r:id="rId1"/>
  </sheets>
  <calcPr calcId="152511" refMode="R1C1"/>
</workbook>
</file>

<file path=xl/calcChain.xml><?xml version="1.0" encoding="utf-8"?>
<calcChain xmlns="http://schemas.openxmlformats.org/spreadsheetml/2006/main">
  <c r="F10" i="1" l="1"/>
  <c r="F9" i="1"/>
  <c r="F42" i="1" l="1"/>
  <c r="F41" i="1"/>
  <c r="F40" i="1"/>
  <c r="F6" i="1" l="1"/>
  <c r="L6" i="1"/>
  <c r="F7" i="1"/>
  <c r="F8" i="1"/>
  <c r="L8" i="1"/>
  <c r="L9" i="1"/>
  <c r="L10" i="1"/>
  <c r="F11" i="1"/>
  <c r="F12" i="1"/>
  <c r="F13" i="1"/>
  <c r="F14" i="1"/>
  <c r="F15" i="1"/>
  <c r="F25" i="1"/>
  <c r="G25" i="1" s="1"/>
  <c r="F26" i="1"/>
  <c r="G26" i="1" s="1"/>
  <c r="F27" i="1"/>
  <c r="G27" i="1" s="1"/>
  <c r="F28" i="1"/>
  <c r="G28" i="1" s="1"/>
  <c r="F29" i="1"/>
  <c r="F30" i="1"/>
  <c r="F31" i="1"/>
  <c r="G40" i="1"/>
  <c r="G41" i="1"/>
  <c r="G42" i="1"/>
  <c r="G38" i="1" l="1"/>
  <c r="G49" i="1"/>
  <c r="F55" i="1"/>
  <c r="F54" i="1"/>
  <c r="G54" i="1" s="1"/>
  <c r="F53" i="1"/>
  <c r="G53" i="1" s="1"/>
  <c r="F52" i="1"/>
  <c r="G52" i="1" s="1"/>
  <c r="F51" i="1"/>
  <c r="G51" i="1" s="1"/>
  <c r="G63" i="1" l="1"/>
  <c r="L41" i="1" l="1"/>
  <c r="L40" i="1"/>
  <c r="K28" i="1"/>
  <c r="J28" i="1"/>
  <c r="K27" i="1"/>
  <c r="J27" i="1"/>
  <c r="K26" i="1"/>
  <c r="J26" i="1"/>
  <c r="K25" i="1"/>
  <c r="J25" i="1"/>
  <c r="L28" i="1" l="1"/>
  <c r="L26" i="1"/>
  <c r="L27" i="1"/>
  <c r="L25" i="1"/>
</calcChain>
</file>

<file path=xl/sharedStrings.xml><?xml version="1.0" encoding="utf-8"?>
<sst xmlns="http://schemas.openxmlformats.org/spreadsheetml/2006/main" count="213" uniqueCount="71">
  <si>
    <t>№ п/п</t>
  </si>
  <si>
    <t>Наименование показателя</t>
  </si>
  <si>
    <t>Единица измерения</t>
  </si>
  <si>
    <t>% выполнения плана</t>
  </si>
  <si>
    <t>Рейтинги</t>
  </si>
  <si>
    <t xml:space="preserve">за 2011 год </t>
  </si>
  <si>
    <t>план</t>
  </si>
  <si>
    <t>факт</t>
  </si>
  <si>
    <t>Рейтинг по % исполнения плана</t>
  </si>
  <si>
    <t>Рейтинг по поступлениям неналоговых имущественных доходов в консолидированный бюджет</t>
  </si>
  <si>
    <t>тыс. руб.</t>
  </si>
  <si>
    <t>шт.</t>
  </si>
  <si>
    <t>Отсутствие просроченной кредиторской задолженности (государственного учреждения)</t>
  </si>
  <si>
    <t>руб.</t>
  </si>
  <si>
    <t>-</t>
  </si>
  <si>
    <t>_   / +</t>
  </si>
  <si>
    <t>ОГБУ ВО "Управление природных ресурсов"</t>
  </si>
  <si>
    <t>КУ ВО "Фонд государственного имущества"</t>
  </si>
  <si>
    <t>тыс.руб.</t>
  </si>
  <si>
    <t>%</t>
  </si>
  <si>
    <t>Количество земельных участков, предоставленных через торги</t>
  </si>
  <si>
    <t xml:space="preserve">Рейтинг по % исполнения плана </t>
  </si>
  <si>
    <t>КУ ВО"Управление по работе с областным имуществом"</t>
  </si>
  <si>
    <t>1.</t>
  </si>
  <si>
    <t>Поступление неналоговых имущественных доходов в консолидированный бюджет по соответствующим кодам бюджетной классификации (от оказания платных услуг)</t>
  </si>
  <si>
    <t>Представление интересов Воронежской области в акционерных обществах, акции которых находятся в собственности области (подготовка решений единственного акционера, участие в проведении заседаний советов директоров и т.д.)</t>
  </si>
  <si>
    <t>Предоставление информации (выписки) из реестра государственного имущества Воронежской области</t>
  </si>
  <si>
    <t>Проведение претензионно-исковой работы по взысканию недоимки по арендной плате за имущество Воронежской области, об установлении требований кредитора, об устранении препятствий в распоряжении земельными участками, о признании права отсутствующим</t>
  </si>
  <si>
    <t>Подготовка квитанций-уведомлений арендаторам с информацией о текущей задолженности по арендным платежам, договорам найма, сроках оплаты, размере годовой арендной платы</t>
  </si>
  <si>
    <t>Техническое, программное и информационное сопровождение локально-вычислительной сети департамента имущественных и земельных отношений Воронежской области</t>
  </si>
  <si>
    <t>отсутствие замечаний Департамента по целевому и эффективному использованию бюджетных средств учреждения</t>
  </si>
  <si>
    <t>3.</t>
  </si>
  <si>
    <t xml:space="preserve">отсутствие замечаний Департамента по использованию имущества, находящегося в оперативном управлении (безвозмездном пользовании) учреждения </t>
  </si>
  <si>
    <t>4.</t>
  </si>
  <si>
    <t>отсутствие в учреждении задержек по выплатам заработной платы за счет всех источников дохода</t>
  </si>
  <si>
    <t>5.</t>
  </si>
  <si>
    <t>отсутствие замечаний проверяющих органов по результатам проверок деятельности учреждения</t>
  </si>
  <si>
    <t>ИТОГО:</t>
  </si>
  <si>
    <t>Выполнение работ по землеустройству, оформление материалов межевания для постановки земельных участков на государственный кадастровый учет, заключение кадастровых инженеров, подготовка технических планов</t>
  </si>
  <si>
    <t>Топографо-геодезическая деятельность в отношении зданий, сооружений и земельных участков</t>
  </si>
  <si>
    <t>Подготовка схем расположения земельных участков на кадастровом плане территории и ситуационных планов земельных участков</t>
  </si>
  <si>
    <t>Регулирование рекламной деятельности -схемы расположения рекламных конструкций; -пакеты документов для принятия решения о демонтаже незаконно установленных рекламных конструкций;  -мониторинг законности размещения рекламных конструкций.</t>
  </si>
  <si>
    <t>Отсутствие просроченной кредиторской задолженности  (государственного учреждения)</t>
  </si>
  <si>
    <t>6.</t>
  </si>
  <si>
    <t>выполнение квоты по приему на работу инвалидов (в соответствии с законодательством Воронежской области)</t>
  </si>
  <si>
    <t>+</t>
  </si>
  <si>
    <t>Мониторинг законности использования (эксплуатации) имущества и земельных участков, находящихся в собсвтенности Воронежской области.</t>
  </si>
  <si>
    <t>Информационное взаимодействие с федеральными органами осуществляющими ведение федеральных реестров и кадастров, с целью осуществления регистрационных действий с объектами недвижимости областного уровня собственности, в части получения результата в виде сведений ЕГРН</t>
  </si>
  <si>
    <t>Доля решений о включении/отказе о включении многодетных граждан в реестр, принятых в сокращенные сроки (менее 30 дней), к общему количеству поданных заявлений</t>
  </si>
  <si>
    <t xml:space="preserve">   (в соответствии с методикой, утвержденной Приказом департамента от 28.02.2017 № 417  "О порядке осуществления  мониторинга результатов деятельности государственных  учреждений, подведомственных департаменту 
имущественных и земельных отношений Воронежской области" в редакции приказов от 26.02.2019 №429, от 07.11.2019 № 2864
от 05.12.2019 № 3123, 3151 от 30.12.2020)
</t>
  </si>
  <si>
    <t>Реализация права заключения договоров на установку и эксплуатацию рекламных конструкций согласно приказам Департамента</t>
  </si>
  <si>
    <t xml:space="preserve">Обеспечение сохранности отчетов и иных документов, формируемых в ходе определения кадастровой стоимости, а также копий документов и материалов, которые использовались при определении кадастровой стоимости (количество (доля) объектов недвижимости, в отношении которых хранится информация, электронный вид) </t>
  </si>
  <si>
    <t>Соблюдение срока представления в случаях, предусмотренных законодательством Российской Федерации, копий хранящихся отчетов и документов, сформированных в ходе определения кадастровой стоимости, а также документов и материалов, которые использовались при определении кадастровой стоимости, правоохранительным, судебным и иным уполномоченным государственным органам по их требованию (количество объектов недвижимости, в отношении которых предоставлены копии хранящихся документов, электронный вид)</t>
  </si>
  <si>
    <t>Количество объектов недвижимости, в отношении которых осуществлены сбор, обработка, систематизация и накопление информации, необходимой для определения кадастровой стоимости, в том числе о данных рынка недвижимости, а также информации, использованной при проведении государственной кадастровой оценки и формируемой в результате ее проведения (бумажный вид, электронный вид)</t>
  </si>
  <si>
    <t>Реализация нормативно предусмотренных этапов процедуры государственной кадастровой оценки объектов недвижимости, в отношении которых принято решение о проведении государственной кадастровой оценки в соответствующем году</t>
  </si>
  <si>
    <t>Количество (доля) вновь учтенных объектов недвижимости, ранее учтенных объектов недвижимости в случае внесения в Единый государственный реестр недвижимости сведений о них и объектов недвижимости, в сведения ЕГРН о которых внесены изменения, по которым проведена работа по определению кадастровой стоимости, от объема, предусмотренного государственным заданием на соответствующий финансовый год</t>
  </si>
  <si>
    <t>Отсутствие вступивших в законную силу решений судов по административным, уголовным делам о незаконных действиях (бездействии) руководителя, иных работников учреждения или взыскании денежных средств</t>
  </si>
  <si>
    <t>ед.</t>
  </si>
  <si>
    <t xml:space="preserve">Отсутствие просроченной кредиторской задолженности </t>
  </si>
  <si>
    <t>ГБУ ВО «ЦГКО ВО»</t>
  </si>
  <si>
    <t xml:space="preserve">Подготовка проектов приказов:
 - о выдаче (продлении, переоформлении) лицензий;
- о списании государственного имущества;
- по ведению реестра государственного имущества Воронежской области в части учета земельных участков;
- об утверждении границ охранных зон объектов газоснабжения и наложении ограничений (обременений на входящие в них земельные участки)
</t>
  </si>
  <si>
    <t>Обеспечение проведения заседаний совета директоров акционерных обществ с долей права собственности Воронежской области по предварительному утверждению годового отчета  в соответствии с Федеральным законом от    26.12.1995  № 208-ФЗ   «Об акционерных обществах»</t>
  </si>
  <si>
    <t>Обеспечение проведения годовых общих собраний акционеров акционерных обществ с долей права собственности Воронежской области (подготовка приказов единственного акционера)    об избрании совета директоров  общества, ревизионной комиссии общества, утверждении аудитора общества,  годового отчета, годовой бухгалтерской (финансовой) отчетности общества, распределение прибыли (в том числе выплата (объявление) дивидендов в соответствии с Федеральным законом от    26.12.1995   № 208-ФЗ   «Об акционерных обществах»</t>
  </si>
  <si>
    <t xml:space="preserve">Обеспечение проведения заседаний совета директоров акционерных обществ с долей права собственности Воронежской области по утверждению документов    в соответствии с Приказом ДИЗО ВО № 2620 от 09.10.2020 «Об утверждении методических рекомендаций по планированию финансово-хозяйственной деятельности и применению ключевых показателей эффективности деятельности хозяйственных обществ, в уставных капиталах которых доля участия Воронежской области превышает 50 процентов», уставом обществ
</t>
  </si>
  <si>
    <t xml:space="preserve"> -</t>
  </si>
  <si>
    <t xml:space="preserve"> +</t>
  </si>
  <si>
    <t xml:space="preserve">Оценка и рейтинг результатов деятельности государственных  учреждений, подведомственных департаменту имущественных и земельных отношений Воронежской области, за  2021 года    </t>
  </si>
  <si>
    <t xml:space="preserve"> 2021 года</t>
  </si>
  <si>
    <t xml:space="preserve">  +</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</si>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</sst>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charset val="204"/>
      <scheme val="minor"/>
    </font>
    <font>
      <sz val="11"/>
      <name val="Times New Roman"/>
      <family val="1"/>
      <charset val="204"/>
    </font>
    <font>
      <sz val="9"/>
      <name val="Times New Roman"/>
      <family val="1"/>
      <charset val="204"/>
    </font>
    <font>
      <b/>
      <sz val="11"/>
      <name val="Times New Roman"/>
      <family val="1"/>
      <charset val="204"/>
    </font>
    <font>
      <sz val="10"/>
      <name val="Times New Roman"/>
      <family val="1"/>
      <charset val="204"/>
    </font>
    <font>
      <b/>
      <sz val="12"/>
      <name val="Times New Roman"/>
      <family val="1"/>
      <charset val="204"/>
    </font>
    <font>
      <b/>
      <sz val="14"/>
      <name val="Times New Roman"/>
      <family val="1"/>
      <charset val="204"/>
    </font>
    <font>
      <sz val="12"/>
      <name val="Times New Roman"/>
      <family val="1"/>
      <charset val="204"/>
    </font>
    <font>
      <i/>
      <u/>
      <sz val="12"/>
      <name val="Times New Roman"/>
      <family val="1"/>
      <charset val="204"/>
    </font>
    <font>
      <sz val="11"/>
      <name val="Calibri"/>
      <family val="2"/>
      <charset val="204"/>
      <scheme val="minor"/>
    </font>
    <font>
      <sz val="12"/>
      <name val="Calibri"/>
      <family val="2"/>
      <charset val="204"/>
      <scheme val="minor"/>
    </font>
    <font>
      <sz val="11"/>
      <color theme="1"/>
      <name val="Times New Roman"/>
      <family val="1"/>
      <charset val="204"/>
    </font>
    <font>
      <b/>
      <sz val="16"/>
      <name val="Calibri"/>
      <family val="2"/>
      <charset val="204"/>
      <scheme val="minor"/>
    </font>
    <font>
      <sz val="11"/>
      <color rgb="FF000000"/>
      <name val="Times New Roman"/>
      <family val="1"/>
      <charset val="204"/>
    </font>
    <font>
      <i/>
      <sz val="11"/>
      <name val="Times New Roman"/>
      <family val="1"/>
      <charset val="204"/>
    </font>
    <font>
      <i/>
      <u/>
      <sz val="11"/>
      <name val="Times New Roman"/>
      <family val="1"/>
      <charset val="204"/>
    </font>
    <font>
      <b/>
      <i/>
      <u/>
      <sz val="11"/>
      <name val="Times New Roman"/>
      <family val="1"/>
      <charset val="204"/>
    </font>
    <font>
      <b/>
      <i/>
      <sz val="12"/>
      <name val="Calibri"/>
      <family val="2"/>
      <charset val="204"/>
      <scheme val="minor"/>
    </font>
    <font>
      <sz val="12"/>
      <color theme="1"/>
      <name val="Times New Roman"/>
      <family val="1"/>
      <charset val="204"/>
    </font>
    <font>
      <i/>
      <sz val="12"/>
      <name val="Times New Roman"/>
      <family val="1"/>
      <charset val="204"/>
    </font>
    <font>
      <sz val="11.5"/>
      <color theme="1"/>
      <name val="Times New Roman"/>
      <family val="1"/>
      <charset val="204"/>
    </font>
    <font>
      <sz val="13"/>
      <color theme="1"/>
      <name val="Times New Roman"/>
      <family val="1"/>
      <charset val="204"/>
    </font>
    <font>
      <b/>
      <sz val="13"/>
      <color theme="1"/>
      <name val="Times New Roman"/>
      <family val="1"/>
      <charset val="204"/>
    </font>
    <font>
      <sz val="11"/>
      <color rgb="FF9C6500"/>
      <name val="Calibri"/>
      <family val="2"/>
      <charset val="204"/>
      <scheme val="minor"/>
    </font>
    <font>
      <sz val="13"/>
      <name val="Times New Roman"/>
      <family val="1"/>
      <charset val="204"/>
    </font>
    <font>
      <sz val="11.5"/>
      <color rgb="FFFF0000"/>
      <name val="Times New Roman"/>
      <family val="1"/>
      <charset val="204"/>
    </font>
    <font>
      <sz val="11"/>
      <color rgb="FFFF0000"/>
      <name val="Times New Roman"/>
      <family val="1"/>
      <charset val="204"/>
    </font>
    <font>
      <sz val="12"/>
      <color rgb="FFFF0000"/>
      <name val="Times New Roman"/>
      <family val="1"/>
      <charset val="204"/>
    </font>
    <font>
      <i/>
      <sz val="11"/>
      <color rgb="FFFF0000"/>
      <name val="Times New Roman"/>
      <family val="1"/>
      <charset val="204"/>
    </font>
    <font>
      <sz val="13"/>
      <color rgb="FFFF0000"/>
      <name val="Times New Roman"/>
      <family val="1"/>
      <charset val="204"/>
    </font>
    <font>
      <i/>
      <sz val="12"/>
      <color rgb="FFFF0000"/>
      <name val="Times New Roman"/>
      <family val="1"/>
      <charset val="204"/>
    </font>
  </fonts>
  <fills count="6">
    <fill>
      <patternFill patternType="none"/>
    </fill>
    <fill>
      <patternFill patternType="gray125"/>
    </fill>
    <fill>
      <patternFill patternType="solid">
        <fgColor rgb="FFF2DBDB"/>
        <bgColor indexed="64"/>
      </patternFill>
    </fill>
    <fill>
      <patternFill patternType="solid">
        <fgColor theme="6" tint="0.79998168889431442"/>
        <bgColor indexed="64"/>
      </patternFill>
    </fill>
    <fill>
      <patternFill patternType="solid">
        <fgColor rgb="FFFFEB9C"/>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3" fillId="4" borderId="0" applyNumberFormat="0" applyBorder="0" applyAlignment="0" applyProtection="0"/>
  </cellStyleXfs>
  <cellXfs count="97">
    <xf numFmtId="0" fontId="0" fillId="0" borderId="0" xfId="0"/>
    <xf numFmtId="0" fontId="9" fillId="0" borderId="0" xfId="0" applyFont="1" applyAlignment="1">
      <alignment horizontal="center" vertical="center"/>
    </xf>
    <xf numFmtId="0" fontId="1"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10" fillId="0" borderId="0" xfId="0" applyFont="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164" fontId="7" fillId="2" borderId="1" xfId="0" applyNumberFormat="1" applyFont="1" applyFill="1" applyBorder="1" applyAlignment="1">
      <alignment horizontal="center" vertical="center" wrapText="1"/>
    </xf>
    <xf numFmtId="164" fontId="9" fillId="0" borderId="0" xfId="0" applyNumberFormat="1" applyFont="1" applyAlignment="1">
      <alignment horizontal="center" vertical="center"/>
    </xf>
    <xf numFmtId="164" fontId="14" fillId="2" borderId="1"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20" fillId="0" borderId="1" xfId="0" applyFont="1" applyBorder="1" applyAlignment="1">
      <alignment horizontal="justify" vertical="center" wrapText="1"/>
    </xf>
    <xf numFmtId="0" fontId="13" fillId="0" borderId="1" xfId="0" applyFont="1" applyBorder="1" applyAlignment="1">
      <alignment horizontal="center" vertical="center" wrapText="1"/>
    </xf>
    <xf numFmtId="0" fontId="11" fillId="0" borderId="1" xfId="0" applyFont="1" applyBorder="1" applyAlignment="1">
      <alignment wrapText="1"/>
    </xf>
    <xf numFmtId="0" fontId="22" fillId="0" borderId="1" xfId="0" applyFont="1" applyBorder="1" applyAlignment="1">
      <alignment horizontal="justify" vertical="center" wrapText="1"/>
    </xf>
    <xf numFmtId="0" fontId="3"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164" fontId="19" fillId="2" borderId="1" xfId="0" applyNumberFormat="1" applyFont="1" applyFill="1" applyBorder="1" applyAlignment="1">
      <alignment horizontal="center" vertical="center" wrapText="1"/>
    </xf>
    <xf numFmtId="164" fontId="15" fillId="2" borderId="1" xfId="0" applyNumberFormat="1" applyFont="1" applyFill="1" applyBorder="1" applyAlignment="1">
      <alignment horizontal="center" vertical="center" wrapText="1"/>
    </xf>
    <xf numFmtId="164" fontId="16" fillId="3" borderId="1"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164" fontId="14"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8" fillId="0" borderId="0" xfId="0" applyFont="1" applyAlignment="1">
      <alignment vertical="top"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164" fontId="14" fillId="3" borderId="1" xfId="0" applyNumberFormat="1" applyFont="1" applyFill="1" applyBorder="1" applyAlignment="1">
      <alignment horizontal="center" vertical="center" wrapText="1"/>
    </xf>
    <xf numFmtId="0" fontId="1" fillId="5" borderId="1" xfId="1" applyFont="1" applyFill="1" applyBorder="1" applyAlignment="1">
      <alignment horizontal="justify" vertical="center" wrapText="1"/>
    </xf>
    <xf numFmtId="0" fontId="1" fillId="5" borderId="1" xfId="1" applyFont="1" applyFill="1" applyBorder="1" applyAlignment="1">
      <alignment horizontal="center" vertical="center" wrapText="1"/>
    </xf>
    <xf numFmtId="164" fontId="1" fillId="5" borderId="1" xfId="1" applyNumberFormat="1" applyFont="1" applyFill="1" applyBorder="1" applyAlignment="1">
      <alignment horizontal="center" vertical="center" wrapText="1"/>
    </xf>
    <xf numFmtId="0" fontId="1" fillId="5" borderId="0" xfId="1" applyFont="1" applyFill="1" applyAlignment="1">
      <alignment horizontal="center" vertical="center"/>
    </xf>
    <xf numFmtId="0" fontId="24" fillId="5" borderId="1" xfId="1" applyFont="1" applyFill="1" applyBorder="1" applyAlignment="1">
      <alignment horizontal="justify" vertical="center" wrapText="1"/>
    </xf>
    <xf numFmtId="164" fontId="14" fillId="3"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164" fontId="1" fillId="2" borderId="1" xfId="0" applyNumberFormat="1" applyFont="1" applyFill="1" applyBorder="1" applyAlignment="1">
      <alignment horizontal="center" vertical="center" wrapText="1"/>
    </xf>
    <xf numFmtId="0" fontId="20" fillId="5" borderId="1" xfId="0" applyFont="1" applyFill="1" applyBorder="1" applyAlignment="1">
      <alignment wrapText="1"/>
    </xf>
    <xf numFmtId="0" fontId="20" fillId="5" borderId="1" xfId="0" applyFont="1" applyFill="1" applyBorder="1" applyAlignment="1">
      <alignment horizontal="justify" vertical="center" wrapText="1"/>
    </xf>
    <xf numFmtId="0" fontId="18" fillId="5" borderId="1" xfId="0" applyFont="1" applyFill="1" applyBorder="1" applyAlignment="1">
      <alignment wrapText="1"/>
    </xf>
    <xf numFmtId="0" fontId="1" fillId="5" borderId="1" xfId="0" applyFont="1" applyFill="1" applyBorder="1" applyAlignment="1">
      <alignment horizontal="left" vertical="center" wrapText="1"/>
    </xf>
    <xf numFmtId="0" fontId="25" fillId="0" borderId="1" xfId="0" applyFont="1" applyBorder="1" applyAlignment="1">
      <alignment horizontal="justify" vertical="center" wrapText="1"/>
    </xf>
    <xf numFmtId="0" fontId="26" fillId="0" borderId="1" xfId="0" applyFont="1" applyBorder="1" applyAlignment="1">
      <alignment horizontal="center" vertical="center" wrapText="1"/>
    </xf>
    <xf numFmtId="0" fontId="27" fillId="0" borderId="9" xfId="0" applyFont="1" applyBorder="1" applyAlignment="1">
      <alignment horizontal="center" vertical="center" wrapText="1"/>
    </xf>
    <xf numFmtId="164" fontId="28" fillId="2" borderId="1" xfId="0" applyNumberFormat="1" applyFont="1" applyFill="1" applyBorder="1" applyAlignment="1">
      <alignment horizontal="center" vertical="center" wrapText="1"/>
    </xf>
    <xf numFmtId="0" fontId="27" fillId="0" borderId="8" xfId="0" applyFont="1" applyBorder="1" applyAlignment="1">
      <alignment horizontal="center" vertical="center" wrapText="1"/>
    </xf>
    <xf numFmtId="0" fontId="29" fillId="0" borderId="1" xfId="0" applyFont="1" applyBorder="1" applyAlignment="1">
      <alignment horizontal="justify" vertical="center" wrapText="1"/>
    </xf>
    <xf numFmtId="164" fontId="28" fillId="3" borderId="1" xfId="0" applyNumberFormat="1" applyFont="1" applyFill="1" applyBorder="1" applyAlignment="1">
      <alignment horizontal="center" vertical="center" wrapText="1"/>
    </xf>
    <xf numFmtId="0" fontId="25" fillId="5" borderId="1" xfId="0" applyFont="1" applyFill="1" applyBorder="1" applyAlignment="1">
      <alignment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164" fontId="30" fillId="2" borderId="1" xfId="0" applyNumberFormat="1"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1"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12" fillId="0" borderId="1" xfId="0" applyFont="1" applyBorder="1" applyAlignment="1">
      <alignment horizontal="center" vertical="center" wrapText="1"/>
    </xf>
    <xf numFmtId="0" fontId="17" fillId="0" borderId="1" xfId="0" applyFont="1" applyBorder="1" applyAlignment="1">
      <alignment horizontal="center" wrapText="1"/>
    </xf>
    <xf numFmtId="0" fontId="1" fillId="0" borderId="1" xfId="0" applyFont="1" applyBorder="1" applyAlignment="1">
      <alignment horizontal="center" vertical="center" wrapText="1"/>
    </xf>
    <xf numFmtId="164" fontId="2" fillId="2"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64" fontId="1"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64" fontId="14" fillId="3"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14" fillId="3" borderId="14" xfId="0" applyNumberFormat="1" applyFont="1" applyFill="1" applyBorder="1" applyAlignment="1">
      <alignment horizontal="center" vertical="center" wrapText="1"/>
    </xf>
    <xf numFmtId="164" fontId="14" fillId="3" borderId="15" xfId="0" applyNumberFormat="1" applyFont="1" applyFill="1" applyBorder="1" applyAlignment="1">
      <alignment horizontal="center" vertical="center" wrapText="1"/>
    </xf>
    <xf numFmtId="164" fontId="14" fillId="3" borderId="16" xfId="0" applyNumberFormat="1" applyFont="1" applyFill="1" applyBorder="1" applyAlignment="1">
      <alignment horizontal="center" vertical="center" wrapText="1"/>
    </xf>
    <xf numFmtId="0" fontId="3" fillId="2" borderId="12" xfId="0" applyFont="1" applyFill="1" applyBorder="1" applyAlignment="1">
      <alignment horizontal="left" vertical="center" wrapText="1"/>
    </xf>
  </cellXfs>
  <cellStyles count="2">
    <cellStyle name="Нейтральный" xfId="1" builtinId="2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tabSelected="1" view="pageBreakPreview" zoomScale="75" zoomScaleNormal="100" zoomScaleSheetLayoutView="75" workbookViewId="0">
      <selection activeCell="E13" sqref="E13:F13"/>
    </sheetView>
  </sheetViews>
  <sheetFormatPr defaultRowHeight="15" x14ac:dyDescent="0.25"/>
  <cols>
    <col min="1" max="1" width="3.7109375" style="1" customWidth="1"/>
    <col min="2" max="2" width="95.28515625" style="1" customWidth="1"/>
    <col min="3" max="3" width="11.7109375" style="1" customWidth="1"/>
    <col min="4" max="4" width="10.85546875" style="1" customWidth="1"/>
    <col min="5" max="5" width="9.85546875" style="1" customWidth="1"/>
    <col min="6" max="6" width="14.5703125" style="8" customWidth="1"/>
    <col min="7" max="7" width="0.140625" style="8" customWidth="1"/>
    <col min="8" max="8" width="17.5703125" style="8" customWidth="1"/>
    <col min="9" max="9" width="16.140625" style="8" hidden="1" customWidth="1"/>
    <col min="10" max="12" width="8.7109375" style="1" hidden="1" customWidth="1"/>
    <col min="13" max="13" width="9.140625" style="1" customWidth="1"/>
    <col min="14" max="16384" width="9.140625" style="1"/>
  </cols>
  <sheetData>
    <row r="1" spans="1:12" ht="41.25" customHeight="1" x14ac:dyDescent="0.25">
      <c r="A1" s="82" t="s">
        <v>66</v>
      </c>
      <c r="B1" s="82"/>
      <c r="C1" s="82"/>
      <c r="D1" s="82"/>
      <c r="E1" s="82"/>
      <c r="F1" s="82"/>
      <c r="G1" s="82"/>
      <c r="H1" s="82"/>
      <c r="I1" s="82"/>
      <c r="J1" s="82"/>
      <c r="K1" s="82"/>
      <c r="L1" s="82"/>
    </row>
    <row r="2" spans="1:12" ht="81.75" customHeight="1" x14ac:dyDescent="0.25">
      <c r="A2" s="83" t="s">
        <v>49</v>
      </c>
      <c r="B2" s="83"/>
      <c r="C2" s="83"/>
      <c r="D2" s="83"/>
      <c r="E2" s="83"/>
      <c r="F2" s="83"/>
      <c r="G2" s="83"/>
      <c r="H2" s="83"/>
      <c r="I2" s="83"/>
      <c r="J2" s="83"/>
      <c r="K2" s="83"/>
      <c r="L2" s="83"/>
    </row>
    <row r="3" spans="1:12" ht="15" customHeight="1" x14ac:dyDescent="0.25">
      <c r="A3" s="84" t="s">
        <v>0</v>
      </c>
      <c r="B3" s="84" t="s">
        <v>1</v>
      </c>
      <c r="C3" s="85" t="s">
        <v>2</v>
      </c>
      <c r="D3" s="86" t="s">
        <v>67</v>
      </c>
      <c r="E3" s="86"/>
      <c r="F3" s="87" t="s">
        <v>3</v>
      </c>
      <c r="G3" s="88" t="s">
        <v>4</v>
      </c>
      <c r="H3" s="88"/>
      <c r="I3" s="88"/>
      <c r="J3" s="86" t="s">
        <v>5</v>
      </c>
      <c r="K3" s="86"/>
      <c r="L3" s="89" t="s">
        <v>3</v>
      </c>
    </row>
    <row r="4" spans="1:12" ht="25.5" customHeight="1" x14ac:dyDescent="0.25">
      <c r="A4" s="84"/>
      <c r="B4" s="84"/>
      <c r="C4" s="85"/>
      <c r="D4" s="2" t="s">
        <v>6</v>
      </c>
      <c r="E4" s="2" t="s">
        <v>7</v>
      </c>
      <c r="F4" s="87"/>
      <c r="G4" s="19" t="s">
        <v>8</v>
      </c>
      <c r="H4" s="20" t="s">
        <v>21</v>
      </c>
      <c r="I4" s="21" t="s">
        <v>9</v>
      </c>
      <c r="J4" s="2" t="s">
        <v>6</v>
      </c>
      <c r="K4" s="2" t="s">
        <v>7</v>
      </c>
      <c r="L4" s="89"/>
    </row>
    <row r="5" spans="1:12" s="4" customFormat="1" ht="17.25" customHeight="1" thickBot="1" x14ac:dyDescent="0.3">
      <c r="A5" s="71" t="s">
        <v>22</v>
      </c>
      <c r="B5" s="72"/>
      <c r="C5" s="73"/>
      <c r="D5" s="3"/>
      <c r="E5" s="3"/>
      <c r="F5" s="22"/>
      <c r="G5" s="23">
        <v>3</v>
      </c>
      <c r="H5" s="24">
        <v>1</v>
      </c>
      <c r="I5" s="23">
        <v>4</v>
      </c>
      <c r="J5" s="3"/>
      <c r="K5" s="3"/>
      <c r="L5" s="3"/>
    </row>
    <row r="6" spans="1:12" s="4" customFormat="1" ht="35.25" customHeight="1" thickBot="1" x14ac:dyDescent="0.3">
      <c r="A6" s="79" t="s">
        <v>23</v>
      </c>
      <c r="B6" s="67" t="s">
        <v>24</v>
      </c>
      <c r="C6" s="61" t="s">
        <v>10</v>
      </c>
      <c r="D6" s="68">
        <v>1700</v>
      </c>
      <c r="E6" s="69">
        <v>1519.5</v>
      </c>
      <c r="F6" s="70">
        <f t="shared" ref="F6:F9" si="0">E6*100/D6</f>
        <v>89.382352941176464</v>
      </c>
      <c r="G6" s="9"/>
      <c r="H6" s="93">
        <v>40</v>
      </c>
      <c r="I6" s="7"/>
      <c r="J6" s="5">
        <v>150</v>
      </c>
      <c r="K6" s="5">
        <v>228</v>
      </c>
      <c r="L6" s="7">
        <f>K6*100/J6</f>
        <v>152</v>
      </c>
    </row>
    <row r="7" spans="1:12" s="4" customFormat="1" ht="121.5" customHeight="1" thickBot="1" x14ac:dyDescent="0.3">
      <c r="A7" s="80"/>
      <c r="B7" s="57" t="s">
        <v>60</v>
      </c>
      <c r="C7" s="11" t="s">
        <v>19</v>
      </c>
      <c r="D7" s="39">
        <v>100</v>
      </c>
      <c r="E7" s="40">
        <v>100</v>
      </c>
      <c r="F7" s="25">
        <f t="shared" si="0"/>
        <v>100</v>
      </c>
      <c r="G7" s="9"/>
      <c r="H7" s="94"/>
      <c r="I7" s="7"/>
      <c r="J7" s="5"/>
      <c r="K7" s="5"/>
      <c r="L7" s="7"/>
    </row>
    <row r="8" spans="1:12" s="4" customFormat="1" ht="51.75" customHeight="1" thickBot="1" x14ac:dyDescent="0.3">
      <c r="A8" s="80"/>
      <c r="B8" s="58" t="s">
        <v>25</v>
      </c>
      <c r="C8" s="12" t="s">
        <v>11</v>
      </c>
      <c r="D8" s="39">
        <v>820</v>
      </c>
      <c r="E8" s="40">
        <v>941</v>
      </c>
      <c r="F8" s="25">
        <f t="shared" si="0"/>
        <v>114.7560975609756</v>
      </c>
      <c r="G8" s="9"/>
      <c r="H8" s="94"/>
      <c r="I8" s="7"/>
      <c r="J8" s="5">
        <v>525</v>
      </c>
      <c r="K8" s="5">
        <v>557</v>
      </c>
      <c r="L8" s="7">
        <f>K8*100/J8</f>
        <v>106.0952380952381</v>
      </c>
    </row>
    <row r="9" spans="1:12" s="4" customFormat="1" ht="35.25" customHeight="1" thickBot="1" x14ac:dyDescent="0.3">
      <c r="A9" s="80"/>
      <c r="B9" s="56" t="s">
        <v>26</v>
      </c>
      <c r="C9" s="12" t="s">
        <v>19</v>
      </c>
      <c r="D9" s="39">
        <v>100</v>
      </c>
      <c r="E9" s="40">
        <v>100</v>
      </c>
      <c r="F9" s="25">
        <f t="shared" si="0"/>
        <v>100</v>
      </c>
      <c r="G9" s="9"/>
      <c r="H9" s="94"/>
      <c r="I9" s="7"/>
      <c r="J9" s="5">
        <v>24</v>
      </c>
      <c r="K9" s="5">
        <v>49.2</v>
      </c>
      <c r="L9" s="7">
        <f>K9*100/J9</f>
        <v>205</v>
      </c>
    </row>
    <row r="10" spans="1:12" s="4" customFormat="1" ht="43.5" customHeight="1" thickBot="1" x14ac:dyDescent="0.3">
      <c r="A10" s="80"/>
      <c r="B10" s="59" t="s">
        <v>61</v>
      </c>
      <c r="C10" s="12" t="s">
        <v>11</v>
      </c>
      <c r="D10" s="39">
        <v>19</v>
      </c>
      <c r="E10" s="40">
        <v>19</v>
      </c>
      <c r="F10" s="25">
        <f t="shared" ref="F10:F15" si="1">E10*100/D10</f>
        <v>100</v>
      </c>
      <c r="G10" s="9"/>
      <c r="H10" s="94"/>
      <c r="I10" s="7"/>
      <c r="J10" s="5">
        <v>720</v>
      </c>
      <c r="K10" s="5">
        <v>958</v>
      </c>
      <c r="L10" s="7">
        <f>K10*100/J10</f>
        <v>133.05555555555554</v>
      </c>
    </row>
    <row r="11" spans="1:12" s="4" customFormat="1" ht="41.25" customHeight="1" thickBot="1" x14ac:dyDescent="0.3">
      <c r="A11" s="80"/>
      <c r="B11" s="59" t="s">
        <v>48</v>
      </c>
      <c r="C11" s="12" t="s">
        <v>19</v>
      </c>
      <c r="D11" s="39">
        <v>100</v>
      </c>
      <c r="E11" s="40">
        <v>100</v>
      </c>
      <c r="F11" s="25">
        <f t="shared" si="1"/>
        <v>100</v>
      </c>
      <c r="G11" s="9"/>
      <c r="H11" s="94"/>
      <c r="I11" s="7"/>
      <c r="J11" s="5"/>
      <c r="K11" s="5"/>
      <c r="L11" s="7"/>
    </row>
    <row r="12" spans="1:12" s="4" customFormat="1" ht="53.25" customHeight="1" thickBot="1" x14ac:dyDescent="0.3">
      <c r="A12" s="80"/>
      <c r="B12" s="59" t="s">
        <v>27</v>
      </c>
      <c r="C12" s="12" t="s">
        <v>19</v>
      </c>
      <c r="D12" s="39">
        <v>100</v>
      </c>
      <c r="E12" s="40">
        <v>100</v>
      </c>
      <c r="F12" s="25">
        <f t="shared" si="1"/>
        <v>100</v>
      </c>
      <c r="G12" s="9"/>
      <c r="H12" s="94"/>
      <c r="I12" s="7"/>
      <c r="J12" s="5"/>
      <c r="K12" s="5"/>
      <c r="L12" s="7"/>
    </row>
    <row r="13" spans="1:12" s="4" customFormat="1" ht="33" customHeight="1" thickBot="1" x14ac:dyDescent="0.3">
      <c r="A13" s="80"/>
      <c r="B13" s="59" t="s">
        <v>28</v>
      </c>
      <c r="C13" s="12" t="s">
        <v>11</v>
      </c>
      <c r="D13" s="39">
        <v>28148</v>
      </c>
      <c r="E13" s="40">
        <v>28564</v>
      </c>
      <c r="F13" s="25">
        <f t="shared" si="1"/>
        <v>101.4779025152764</v>
      </c>
      <c r="G13" s="9"/>
      <c r="H13" s="94"/>
      <c r="I13" s="7"/>
      <c r="J13" s="5"/>
      <c r="K13" s="5"/>
      <c r="L13" s="7"/>
    </row>
    <row r="14" spans="1:12" s="4" customFormat="1" ht="98.25" customHeight="1" thickBot="1" x14ac:dyDescent="0.3">
      <c r="A14" s="80"/>
      <c r="B14" s="59" t="s">
        <v>63</v>
      </c>
      <c r="C14" s="12" t="s">
        <v>11</v>
      </c>
      <c r="D14" s="39">
        <v>95</v>
      </c>
      <c r="E14" s="40">
        <v>95</v>
      </c>
      <c r="F14" s="25">
        <f t="shared" si="1"/>
        <v>100</v>
      </c>
      <c r="G14" s="9"/>
      <c r="H14" s="94"/>
      <c r="I14" s="7"/>
      <c r="J14" s="5"/>
      <c r="K14" s="5"/>
      <c r="L14" s="7"/>
    </row>
    <row r="15" spans="1:12" s="4" customFormat="1" ht="38.25" customHeight="1" thickBot="1" x14ac:dyDescent="0.3">
      <c r="A15" s="80"/>
      <c r="B15" s="59" t="s">
        <v>29</v>
      </c>
      <c r="C15" s="12" t="s">
        <v>19</v>
      </c>
      <c r="D15" s="39">
        <v>100</v>
      </c>
      <c r="E15" s="40">
        <v>100</v>
      </c>
      <c r="F15" s="9">
        <f t="shared" si="1"/>
        <v>100</v>
      </c>
      <c r="G15" s="9"/>
      <c r="H15" s="94"/>
      <c r="I15" s="7"/>
      <c r="J15" s="5">
        <v>0</v>
      </c>
      <c r="K15" s="5">
        <v>0</v>
      </c>
      <c r="L15" s="7" t="s">
        <v>14</v>
      </c>
    </row>
    <row r="16" spans="1:12" s="4" customFormat="1" ht="102.75" customHeight="1" thickBot="1" x14ac:dyDescent="0.3">
      <c r="A16" s="80"/>
      <c r="B16" s="59" t="s">
        <v>62</v>
      </c>
      <c r="C16" s="12" t="s">
        <v>11</v>
      </c>
      <c r="D16" s="39" t="s">
        <v>64</v>
      </c>
      <c r="E16" s="40" t="s">
        <v>64</v>
      </c>
      <c r="F16" s="25" t="s">
        <v>64</v>
      </c>
      <c r="G16" s="9"/>
      <c r="H16" s="94"/>
      <c r="I16" s="7"/>
      <c r="J16" s="5"/>
      <c r="K16" s="5"/>
      <c r="L16" s="7"/>
    </row>
    <row r="17" spans="1:12" s="4" customFormat="1" ht="18" customHeight="1" thickBot="1" x14ac:dyDescent="0.3">
      <c r="A17" s="81"/>
      <c r="B17" s="6" t="s">
        <v>12</v>
      </c>
      <c r="C17" s="12" t="s">
        <v>13</v>
      </c>
      <c r="D17" s="39">
        <v>0</v>
      </c>
      <c r="E17" s="40">
        <v>0</v>
      </c>
      <c r="F17" s="9">
        <v>0</v>
      </c>
      <c r="G17" s="9"/>
      <c r="H17" s="95"/>
      <c r="I17" s="7"/>
      <c r="J17" s="5"/>
      <c r="K17" s="5"/>
      <c r="L17" s="7"/>
    </row>
    <row r="18" spans="1:12" s="4" customFormat="1" ht="42" customHeight="1" x14ac:dyDescent="0.25">
      <c r="A18" s="17">
        <v>2</v>
      </c>
      <c r="B18" s="13" t="s">
        <v>30</v>
      </c>
      <c r="C18" s="2" t="s">
        <v>15</v>
      </c>
      <c r="D18" s="9" t="s">
        <v>14</v>
      </c>
      <c r="E18" s="9" t="s">
        <v>14</v>
      </c>
      <c r="F18" s="9" t="s">
        <v>14</v>
      </c>
      <c r="G18" s="9"/>
      <c r="H18" s="10">
        <v>10</v>
      </c>
      <c r="I18" s="7"/>
      <c r="J18" s="5"/>
      <c r="K18" s="5"/>
      <c r="L18" s="7"/>
    </row>
    <row r="19" spans="1:12" s="4" customFormat="1" ht="42" customHeight="1" x14ac:dyDescent="0.25">
      <c r="A19" s="17" t="s">
        <v>31</v>
      </c>
      <c r="B19" s="13" t="s">
        <v>32</v>
      </c>
      <c r="C19" s="2" t="s">
        <v>15</v>
      </c>
      <c r="D19" s="9" t="s">
        <v>14</v>
      </c>
      <c r="E19" s="9" t="s">
        <v>14</v>
      </c>
      <c r="F19" s="9" t="s">
        <v>14</v>
      </c>
      <c r="G19" s="9"/>
      <c r="H19" s="10">
        <v>10</v>
      </c>
      <c r="I19" s="7"/>
      <c r="J19" s="5"/>
      <c r="K19" s="5"/>
      <c r="L19" s="7"/>
    </row>
    <row r="20" spans="1:12" s="4" customFormat="1" ht="42" customHeight="1" x14ac:dyDescent="0.25">
      <c r="A20" s="17" t="s">
        <v>33</v>
      </c>
      <c r="B20" s="13" t="s">
        <v>34</v>
      </c>
      <c r="C20" s="2" t="s">
        <v>15</v>
      </c>
      <c r="D20" s="9" t="s">
        <v>14</v>
      </c>
      <c r="E20" s="9" t="s">
        <v>14</v>
      </c>
      <c r="F20" s="9" t="s">
        <v>14</v>
      </c>
      <c r="G20" s="9"/>
      <c r="H20" s="10">
        <v>10</v>
      </c>
      <c r="I20" s="7"/>
      <c r="J20" s="5"/>
      <c r="K20" s="5"/>
      <c r="L20" s="7"/>
    </row>
    <row r="21" spans="1:12" s="4" customFormat="1" ht="42" customHeight="1" x14ac:dyDescent="0.25">
      <c r="A21" s="17" t="s">
        <v>35</v>
      </c>
      <c r="B21" s="13" t="s">
        <v>36</v>
      </c>
      <c r="C21" s="35" t="s">
        <v>15</v>
      </c>
      <c r="D21" s="9" t="s">
        <v>14</v>
      </c>
      <c r="E21" s="9" t="s">
        <v>14</v>
      </c>
      <c r="F21" s="9" t="s">
        <v>14</v>
      </c>
      <c r="G21" s="9"/>
      <c r="H21" s="34">
        <v>10</v>
      </c>
      <c r="I21" s="7"/>
      <c r="J21" s="5"/>
      <c r="K21" s="5"/>
      <c r="L21" s="7"/>
    </row>
    <row r="22" spans="1:12" s="4" customFormat="1" ht="42" customHeight="1" x14ac:dyDescent="0.25">
      <c r="A22" s="17" t="s">
        <v>43</v>
      </c>
      <c r="B22" s="36" t="s">
        <v>44</v>
      </c>
      <c r="C22" s="2" t="s">
        <v>15</v>
      </c>
      <c r="D22" s="9" t="s">
        <v>45</v>
      </c>
      <c r="E22" s="9" t="s">
        <v>45</v>
      </c>
      <c r="F22" s="9" t="s">
        <v>45</v>
      </c>
      <c r="G22" s="9"/>
      <c r="H22" s="10">
        <v>10</v>
      </c>
      <c r="I22" s="7"/>
      <c r="J22" s="5"/>
      <c r="K22" s="5"/>
      <c r="L22" s="7"/>
    </row>
    <row r="23" spans="1:12" s="4" customFormat="1" ht="17.25" customHeight="1" x14ac:dyDescent="0.25">
      <c r="A23" s="77" t="s">
        <v>37</v>
      </c>
      <c r="B23" s="96"/>
      <c r="C23" s="96"/>
      <c r="D23" s="96"/>
      <c r="E23" s="96"/>
      <c r="F23" s="78"/>
      <c r="G23" s="26"/>
      <c r="H23" s="27">
        <v>90</v>
      </c>
      <c r="I23" s="28"/>
      <c r="J23" s="3"/>
      <c r="K23" s="3"/>
      <c r="L23" s="7"/>
    </row>
    <row r="24" spans="1:12" s="4" customFormat="1" ht="17.25" customHeight="1" thickBot="1" x14ac:dyDescent="0.3">
      <c r="A24" s="74" t="s">
        <v>16</v>
      </c>
      <c r="B24" s="75"/>
      <c r="C24" s="76"/>
      <c r="D24" s="18"/>
      <c r="E24" s="18"/>
      <c r="F24" s="29"/>
      <c r="G24" s="30">
        <v>2</v>
      </c>
      <c r="H24" s="31">
        <v>2</v>
      </c>
      <c r="I24" s="23">
        <v>1</v>
      </c>
      <c r="J24" s="3"/>
      <c r="K24" s="3"/>
      <c r="L24" s="7"/>
    </row>
    <row r="25" spans="1:12" s="4" customFormat="1" ht="40.5" customHeight="1" thickBot="1" x14ac:dyDescent="0.3">
      <c r="A25" s="79">
        <v>1</v>
      </c>
      <c r="B25" s="14" t="s">
        <v>24</v>
      </c>
      <c r="C25" s="15" t="s">
        <v>10</v>
      </c>
      <c r="D25" s="42">
        <v>3500</v>
      </c>
      <c r="E25" s="41">
        <v>5138</v>
      </c>
      <c r="F25" s="9">
        <f t="shared" ref="F25:F31" si="2">E25*100/D25</f>
        <v>146.80000000000001</v>
      </c>
      <c r="G25" s="9">
        <f>F25*10/100</f>
        <v>14.68</v>
      </c>
      <c r="H25" s="93">
        <v>50</v>
      </c>
      <c r="I25" s="7"/>
      <c r="J25" s="5">
        <f>130+530+510</f>
        <v>1170</v>
      </c>
      <c r="K25" s="5">
        <f>138.22+509.03+751.25</f>
        <v>1398.5</v>
      </c>
      <c r="L25" s="7">
        <f>K25*100/J25</f>
        <v>119.52991452991454</v>
      </c>
    </row>
    <row r="26" spans="1:12" s="4" customFormat="1" ht="59.25" customHeight="1" thickBot="1" x14ac:dyDescent="0.3">
      <c r="A26" s="80"/>
      <c r="B26" s="14" t="s">
        <v>47</v>
      </c>
      <c r="C26" s="15" t="s">
        <v>11</v>
      </c>
      <c r="D26" s="44">
        <v>3000</v>
      </c>
      <c r="E26" s="43">
        <v>3165</v>
      </c>
      <c r="F26" s="9">
        <f t="shared" si="2"/>
        <v>105.5</v>
      </c>
      <c r="G26" s="9">
        <f>F26*10/100</f>
        <v>10.55</v>
      </c>
      <c r="H26" s="94"/>
      <c r="I26" s="7"/>
      <c r="J26" s="5">
        <f>63+51+51</f>
        <v>165</v>
      </c>
      <c r="K26" s="5">
        <f>121+28+111+43+136+51</f>
        <v>490</v>
      </c>
      <c r="L26" s="7">
        <f>K26*100/J26</f>
        <v>296.969696969697</v>
      </c>
    </row>
    <row r="27" spans="1:12" s="4" customFormat="1" ht="58.5" customHeight="1" thickBot="1" x14ac:dyDescent="0.3">
      <c r="A27" s="80"/>
      <c r="B27" s="14" t="s">
        <v>38</v>
      </c>
      <c r="C27" s="11" t="s">
        <v>11</v>
      </c>
      <c r="D27" s="44">
        <v>800</v>
      </c>
      <c r="E27" s="43">
        <v>803</v>
      </c>
      <c r="F27" s="9">
        <f t="shared" si="2"/>
        <v>100.375</v>
      </c>
      <c r="G27" s="9">
        <f>F27*10/100</f>
        <v>10.0375</v>
      </c>
      <c r="H27" s="94"/>
      <c r="I27" s="7"/>
      <c r="J27" s="5">
        <f>56+57+43</f>
        <v>156</v>
      </c>
      <c r="K27" s="5">
        <f>30+35+43</f>
        <v>108</v>
      </c>
      <c r="L27" s="7">
        <f>K27*100/J27</f>
        <v>69.230769230769226</v>
      </c>
    </row>
    <row r="28" spans="1:12" s="4" customFormat="1" ht="40.5" customHeight="1" thickBot="1" x14ac:dyDescent="0.3">
      <c r="A28" s="80"/>
      <c r="B28" s="14" t="s">
        <v>46</v>
      </c>
      <c r="C28" s="11" t="s">
        <v>11</v>
      </c>
      <c r="D28" s="44">
        <v>3000</v>
      </c>
      <c r="E28" s="43">
        <v>3242</v>
      </c>
      <c r="F28" s="9">
        <f t="shared" si="2"/>
        <v>108.06666666666666</v>
      </c>
      <c r="G28" s="9">
        <f>F28*10/100</f>
        <v>10.806666666666665</v>
      </c>
      <c r="H28" s="94"/>
      <c r="I28" s="7"/>
      <c r="J28" s="5">
        <f>320+95+95</f>
        <v>510</v>
      </c>
      <c r="K28" s="5">
        <f>332+126+678</f>
        <v>1136</v>
      </c>
      <c r="L28" s="7">
        <f>K28*100/J28</f>
        <v>222.74509803921569</v>
      </c>
    </row>
    <row r="29" spans="1:12" s="4" customFormat="1" ht="40.5" customHeight="1" thickBot="1" x14ac:dyDescent="0.3">
      <c r="A29" s="80"/>
      <c r="B29" s="14" t="s">
        <v>39</v>
      </c>
      <c r="C29" s="11" t="s">
        <v>11</v>
      </c>
      <c r="D29" s="44">
        <v>800</v>
      </c>
      <c r="E29" s="43">
        <v>852</v>
      </c>
      <c r="F29" s="9">
        <f t="shared" si="2"/>
        <v>106.5</v>
      </c>
      <c r="G29" s="9" t="s">
        <v>14</v>
      </c>
      <c r="H29" s="94"/>
      <c r="I29" s="7"/>
      <c r="J29" s="5">
        <v>0</v>
      </c>
      <c r="K29" s="5">
        <v>0</v>
      </c>
      <c r="L29" s="7" t="s">
        <v>14</v>
      </c>
    </row>
    <row r="30" spans="1:12" s="4" customFormat="1" ht="40.5" customHeight="1" thickBot="1" x14ac:dyDescent="0.3">
      <c r="A30" s="80"/>
      <c r="B30" s="14" t="s">
        <v>40</v>
      </c>
      <c r="C30" s="11" t="s">
        <v>11</v>
      </c>
      <c r="D30" s="44">
        <v>1000</v>
      </c>
      <c r="E30" s="43">
        <v>1009</v>
      </c>
      <c r="F30" s="9">
        <f t="shared" si="2"/>
        <v>100.9</v>
      </c>
      <c r="G30" s="9"/>
      <c r="H30" s="94"/>
      <c r="I30" s="7"/>
      <c r="J30" s="5"/>
      <c r="K30" s="5"/>
      <c r="L30" s="7"/>
    </row>
    <row r="31" spans="1:12" s="4" customFormat="1" ht="40.5" customHeight="1" thickBot="1" x14ac:dyDescent="0.3">
      <c r="A31" s="80"/>
      <c r="B31" s="14" t="s">
        <v>41</v>
      </c>
      <c r="C31" s="11" t="s">
        <v>11</v>
      </c>
      <c r="D31" s="44">
        <v>1500</v>
      </c>
      <c r="E31" s="43">
        <v>1558</v>
      </c>
      <c r="F31" s="9">
        <f t="shared" si="2"/>
        <v>103.86666666666666</v>
      </c>
      <c r="G31" s="9"/>
      <c r="H31" s="94"/>
      <c r="I31" s="7"/>
      <c r="J31" s="5"/>
      <c r="K31" s="5"/>
      <c r="L31" s="7"/>
    </row>
    <row r="32" spans="1:12" s="4" customFormat="1" ht="40.5" customHeight="1" thickBot="1" x14ac:dyDescent="0.3">
      <c r="A32" s="81"/>
      <c r="B32" s="14" t="s">
        <v>42</v>
      </c>
      <c r="C32" s="11" t="s">
        <v>13</v>
      </c>
      <c r="D32" s="45">
        <v>0</v>
      </c>
      <c r="E32" s="45">
        <v>0</v>
      </c>
      <c r="F32" s="9">
        <v>0</v>
      </c>
      <c r="G32" s="9"/>
      <c r="H32" s="95"/>
      <c r="I32" s="7"/>
      <c r="J32" s="5"/>
      <c r="K32" s="5"/>
      <c r="L32" s="7"/>
    </row>
    <row r="33" spans="1:12" s="4" customFormat="1" ht="40.5" customHeight="1" x14ac:dyDescent="0.25">
      <c r="A33" s="17">
        <v>2</v>
      </c>
      <c r="B33" s="13" t="s">
        <v>30</v>
      </c>
      <c r="C33" s="2" t="s">
        <v>15</v>
      </c>
      <c r="D33" s="9" t="s">
        <v>14</v>
      </c>
      <c r="E33" s="9" t="s">
        <v>14</v>
      </c>
      <c r="F33" s="9" t="s">
        <v>14</v>
      </c>
      <c r="G33" s="9"/>
      <c r="H33" s="10">
        <v>10</v>
      </c>
      <c r="I33" s="7"/>
      <c r="J33" s="5"/>
      <c r="K33" s="5"/>
      <c r="L33" s="7"/>
    </row>
    <row r="34" spans="1:12" s="4" customFormat="1" ht="40.5" customHeight="1" x14ac:dyDescent="0.25">
      <c r="A34" s="17" t="s">
        <v>31</v>
      </c>
      <c r="B34" s="13" t="s">
        <v>32</v>
      </c>
      <c r="C34" s="2" t="s">
        <v>15</v>
      </c>
      <c r="D34" s="9" t="s">
        <v>14</v>
      </c>
      <c r="E34" s="9" t="s">
        <v>14</v>
      </c>
      <c r="F34" s="9" t="s">
        <v>14</v>
      </c>
      <c r="G34" s="9"/>
      <c r="H34" s="10">
        <v>10</v>
      </c>
      <c r="I34" s="7"/>
      <c r="J34" s="5"/>
      <c r="K34" s="5"/>
      <c r="L34" s="7"/>
    </row>
    <row r="35" spans="1:12" s="4" customFormat="1" ht="40.5" customHeight="1" x14ac:dyDescent="0.25">
      <c r="A35" s="17" t="s">
        <v>33</v>
      </c>
      <c r="B35" s="13" t="s">
        <v>34</v>
      </c>
      <c r="C35" s="2" t="s">
        <v>15</v>
      </c>
      <c r="D35" s="9" t="s">
        <v>14</v>
      </c>
      <c r="E35" s="9" t="s">
        <v>14</v>
      </c>
      <c r="F35" s="9" t="s">
        <v>14</v>
      </c>
      <c r="G35" s="9"/>
      <c r="H35" s="10">
        <v>10</v>
      </c>
      <c r="I35" s="7"/>
      <c r="J35" s="5"/>
      <c r="K35" s="5"/>
      <c r="L35" s="7"/>
    </row>
    <row r="36" spans="1:12" s="4" customFormat="1" ht="40.5" customHeight="1" x14ac:dyDescent="0.25">
      <c r="A36" s="17" t="s">
        <v>35</v>
      </c>
      <c r="B36" s="13" t="s">
        <v>36</v>
      </c>
      <c r="C36" s="2" t="s">
        <v>15</v>
      </c>
      <c r="D36" s="9" t="s">
        <v>70</v>
      </c>
      <c r="E36" s="9" t="s">
        <v>68</v>
      </c>
      <c r="F36" s="9" t="s">
        <v>65</v>
      </c>
      <c r="G36" s="9"/>
      <c r="H36" s="10">
        <v>0</v>
      </c>
      <c r="I36" s="7"/>
      <c r="J36" s="5"/>
      <c r="K36" s="5"/>
      <c r="L36" s="7"/>
    </row>
    <row r="37" spans="1:12" s="4" customFormat="1" ht="42" customHeight="1" x14ac:dyDescent="0.25">
      <c r="A37" s="17" t="s">
        <v>43</v>
      </c>
      <c r="B37" s="36" t="s">
        <v>44</v>
      </c>
      <c r="C37" s="35" t="s">
        <v>15</v>
      </c>
      <c r="D37" s="9" t="s">
        <v>45</v>
      </c>
      <c r="E37" s="9" t="s">
        <v>45</v>
      </c>
      <c r="F37" s="9" t="s">
        <v>45</v>
      </c>
      <c r="G37" s="9"/>
      <c r="H37" s="34">
        <v>10</v>
      </c>
      <c r="I37" s="7"/>
      <c r="J37" s="5"/>
      <c r="K37" s="5"/>
      <c r="L37" s="7"/>
    </row>
    <row r="38" spans="1:12" s="4" customFormat="1" ht="17.25" customHeight="1" x14ac:dyDescent="0.25">
      <c r="A38" s="77" t="s">
        <v>37</v>
      </c>
      <c r="B38" s="78"/>
      <c r="C38" s="18"/>
      <c r="D38" s="18"/>
      <c r="E38" s="18"/>
      <c r="F38" s="29"/>
      <c r="G38" s="26">
        <f>SUM(G25:G29)</f>
        <v>46.074166666666663</v>
      </c>
      <c r="H38" s="27">
        <v>90</v>
      </c>
      <c r="I38" s="28"/>
      <c r="J38" s="3"/>
      <c r="K38" s="3"/>
      <c r="L38" s="7"/>
    </row>
    <row r="39" spans="1:12" s="4" customFormat="1" ht="17.25" customHeight="1" thickBot="1" x14ac:dyDescent="0.3">
      <c r="A39" s="74" t="s">
        <v>17</v>
      </c>
      <c r="B39" s="75"/>
      <c r="C39" s="76"/>
      <c r="D39" s="18"/>
      <c r="E39" s="18"/>
      <c r="F39" s="29"/>
      <c r="G39" s="30">
        <v>1</v>
      </c>
      <c r="H39" s="31">
        <v>3</v>
      </c>
      <c r="I39" s="23">
        <v>3</v>
      </c>
      <c r="J39" s="3"/>
      <c r="K39" s="3"/>
      <c r="L39" s="7"/>
    </row>
    <row r="40" spans="1:12" s="4" customFormat="1" ht="33" customHeight="1" thickBot="1" x14ac:dyDescent="0.3">
      <c r="A40" s="79">
        <v>1</v>
      </c>
      <c r="B40" s="16" t="s">
        <v>24</v>
      </c>
      <c r="C40" s="2" t="s">
        <v>18</v>
      </c>
      <c r="D40" s="37">
        <v>600</v>
      </c>
      <c r="E40" s="38">
        <v>602.70000000000005</v>
      </c>
      <c r="F40" s="9">
        <f>E40*100/D40</f>
        <v>100.45000000000002</v>
      </c>
      <c r="G40" s="9">
        <f>F40*10/100</f>
        <v>10.045000000000002</v>
      </c>
      <c r="H40" s="93">
        <v>50</v>
      </c>
      <c r="I40" s="7"/>
      <c r="J40" s="5">
        <v>330</v>
      </c>
      <c r="K40" s="5">
        <v>600</v>
      </c>
      <c r="L40" s="7">
        <f>K40*100/J40</f>
        <v>181.81818181818181</v>
      </c>
    </row>
    <row r="41" spans="1:12" s="4" customFormat="1" ht="30" customHeight="1" thickBot="1" x14ac:dyDescent="0.3">
      <c r="A41" s="80"/>
      <c r="B41" s="16" t="s">
        <v>50</v>
      </c>
      <c r="C41" s="2" t="s">
        <v>19</v>
      </c>
      <c r="D41" s="32">
        <v>100</v>
      </c>
      <c r="E41" s="9">
        <v>100</v>
      </c>
      <c r="F41" s="9">
        <f>E41*100/D41</f>
        <v>100</v>
      </c>
      <c r="G41" s="9">
        <f>F41*10/100</f>
        <v>10</v>
      </c>
      <c r="H41" s="94"/>
      <c r="I41" s="7"/>
      <c r="J41" s="5"/>
      <c r="K41" s="5"/>
      <c r="L41" s="7">
        <f>K41*100/10</f>
        <v>0</v>
      </c>
    </row>
    <row r="42" spans="1:12" s="4" customFormat="1" ht="26.25" customHeight="1" thickBot="1" x14ac:dyDescent="0.3">
      <c r="A42" s="80"/>
      <c r="B42" s="6" t="s">
        <v>20</v>
      </c>
      <c r="C42" s="2" t="s">
        <v>11</v>
      </c>
      <c r="D42" s="32">
        <v>214</v>
      </c>
      <c r="E42" s="33">
        <v>352</v>
      </c>
      <c r="F42" s="9">
        <f>E42*100/D42</f>
        <v>164.48598130841123</v>
      </c>
      <c r="G42" s="9">
        <f>F42*10/100</f>
        <v>16.448598130841123</v>
      </c>
      <c r="H42" s="94"/>
      <c r="I42" s="7"/>
      <c r="J42" s="5"/>
      <c r="K42" s="5"/>
      <c r="L42" s="7"/>
    </row>
    <row r="43" spans="1:12" s="4" customFormat="1" ht="32.25" customHeight="1" thickBot="1" x14ac:dyDescent="0.3">
      <c r="A43" s="81"/>
      <c r="B43" s="6" t="s">
        <v>12</v>
      </c>
      <c r="C43" s="2" t="s">
        <v>13</v>
      </c>
      <c r="D43" s="32">
        <v>0</v>
      </c>
      <c r="E43" s="33">
        <v>0</v>
      </c>
      <c r="F43" s="9">
        <v>0</v>
      </c>
      <c r="G43" s="9" t="s">
        <v>14</v>
      </c>
      <c r="H43" s="95"/>
      <c r="I43" s="7"/>
      <c r="J43" s="5">
        <v>0</v>
      </c>
      <c r="K43" s="5">
        <v>0</v>
      </c>
      <c r="L43" s="7" t="s">
        <v>14</v>
      </c>
    </row>
    <row r="44" spans="1:12" s="4" customFormat="1" ht="40.5" customHeight="1" x14ac:dyDescent="0.25">
      <c r="A44" s="17">
        <v>2</v>
      </c>
      <c r="B44" s="13" t="s">
        <v>30</v>
      </c>
      <c r="C44" s="2" t="s">
        <v>15</v>
      </c>
      <c r="D44" s="9" t="s">
        <v>14</v>
      </c>
      <c r="E44" s="9" t="s">
        <v>14</v>
      </c>
      <c r="F44" s="9" t="s">
        <v>14</v>
      </c>
      <c r="G44" s="9"/>
      <c r="H44" s="10">
        <v>10</v>
      </c>
      <c r="I44" s="7"/>
      <c r="J44" s="5"/>
      <c r="K44" s="5"/>
      <c r="L44" s="7"/>
    </row>
    <row r="45" spans="1:12" s="4" customFormat="1" ht="40.5" customHeight="1" x14ac:dyDescent="0.25">
      <c r="A45" s="17" t="s">
        <v>31</v>
      </c>
      <c r="B45" s="13" t="s">
        <v>32</v>
      </c>
      <c r="C45" s="2" t="s">
        <v>15</v>
      </c>
      <c r="D45" s="9" t="s">
        <v>14</v>
      </c>
      <c r="E45" s="9" t="s">
        <v>14</v>
      </c>
      <c r="F45" s="9" t="s">
        <v>14</v>
      </c>
      <c r="G45" s="9"/>
      <c r="H45" s="10">
        <v>10</v>
      </c>
      <c r="I45" s="7"/>
      <c r="J45" s="5"/>
      <c r="K45" s="5"/>
      <c r="L45" s="7"/>
    </row>
    <row r="46" spans="1:12" s="4" customFormat="1" ht="40.5" customHeight="1" x14ac:dyDescent="0.25">
      <c r="A46" s="17" t="s">
        <v>33</v>
      </c>
      <c r="B46" s="13" t="s">
        <v>34</v>
      </c>
      <c r="C46" s="2" t="s">
        <v>15</v>
      </c>
      <c r="D46" s="9" t="s">
        <v>14</v>
      </c>
      <c r="E46" s="9" t="s">
        <v>14</v>
      </c>
      <c r="F46" s="9" t="s">
        <v>14</v>
      </c>
      <c r="G46" s="9"/>
      <c r="H46" s="10">
        <v>10</v>
      </c>
      <c r="I46" s="7"/>
      <c r="J46" s="5"/>
      <c r="K46" s="5"/>
      <c r="L46" s="7"/>
    </row>
    <row r="47" spans="1:12" s="50" customFormat="1" ht="40.5" customHeight="1" x14ac:dyDescent="0.25">
      <c r="A47" s="47" t="s">
        <v>35</v>
      </c>
      <c r="B47" s="51" t="s">
        <v>36</v>
      </c>
      <c r="C47" s="48" t="s">
        <v>15</v>
      </c>
      <c r="D47" s="9" t="s">
        <v>14</v>
      </c>
      <c r="E47" s="9" t="s">
        <v>69</v>
      </c>
      <c r="F47" s="9" t="s">
        <v>69</v>
      </c>
      <c r="G47" s="49"/>
      <c r="H47" s="46">
        <v>10</v>
      </c>
      <c r="I47" s="49"/>
      <c r="J47" s="48"/>
      <c r="K47" s="48"/>
      <c r="L47" s="49"/>
    </row>
    <row r="48" spans="1:12" s="4" customFormat="1" ht="42" customHeight="1" x14ac:dyDescent="0.25">
      <c r="A48" s="17" t="s">
        <v>43</v>
      </c>
      <c r="B48" s="36" t="s">
        <v>44</v>
      </c>
      <c r="C48" s="35" t="s">
        <v>15</v>
      </c>
      <c r="D48" s="9" t="s">
        <v>45</v>
      </c>
      <c r="E48" s="9" t="s">
        <v>45</v>
      </c>
      <c r="F48" s="9" t="s">
        <v>45</v>
      </c>
      <c r="G48" s="9"/>
      <c r="H48" s="34">
        <v>10</v>
      </c>
      <c r="I48" s="7"/>
      <c r="J48" s="5"/>
      <c r="K48" s="5"/>
      <c r="L48" s="7"/>
    </row>
    <row r="49" spans="1:12" s="4" customFormat="1" ht="17.25" customHeight="1" x14ac:dyDescent="0.25">
      <c r="A49" s="77" t="s">
        <v>37</v>
      </c>
      <c r="B49" s="78"/>
      <c r="C49" s="18"/>
      <c r="D49" s="18"/>
      <c r="E49" s="18"/>
      <c r="F49" s="29"/>
      <c r="G49" s="26">
        <f>SUM(G40:G43)</f>
        <v>36.493598130841121</v>
      </c>
      <c r="H49" s="27">
        <v>100</v>
      </c>
      <c r="I49" s="28"/>
      <c r="J49" s="3"/>
      <c r="K49" s="3"/>
      <c r="L49" s="7"/>
    </row>
    <row r="50" spans="1:12" ht="21" customHeight="1" thickBot="1" x14ac:dyDescent="0.3">
      <c r="A50" s="92" t="s">
        <v>59</v>
      </c>
      <c r="B50" s="92"/>
      <c r="C50" s="92"/>
      <c r="D50" s="53"/>
      <c r="E50" s="53"/>
      <c r="F50" s="55"/>
      <c r="G50" s="30">
        <v>2</v>
      </c>
      <c r="H50" s="31">
        <v>4</v>
      </c>
    </row>
    <row r="51" spans="1:12" ht="60.75" thickBot="1" x14ac:dyDescent="0.3">
      <c r="A51" s="86">
        <v>1</v>
      </c>
      <c r="B51" s="14" t="s">
        <v>51</v>
      </c>
      <c r="C51" s="15" t="s">
        <v>19</v>
      </c>
      <c r="D51" s="42">
        <v>100</v>
      </c>
      <c r="E51" s="41">
        <v>100</v>
      </c>
      <c r="F51" s="9">
        <f t="shared" ref="F51:F55" si="3">E51*100/D51</f>
        <v>100</v>
      </c>
      <c r="G51" s="9">
        <f>F51*10/100</f>
        <v>10</v>
      </c>
      <c r="H51" s="90">
        <v>30</v>
      </c>
    </row>
    <row r="52" spans="1:12" ht="99" customHeight="1" thickBot="1" x14ac:dyDescent="0.3">
      <c r="A52" s="86"/>
      <c r="B52" s="14" t="s">
        <v>52</v>
      </c>
      <c r="C52" s="15" t="s">
        <v>19</v>
      </c>
      <c r="D52" s="44">
        <v>100</v>
      </c>
      <c r="E52" s="43">
        <v>100</v>
      </c>
      <c r="F52" s="9">
        <f t="shared" si="3"/>
        <v>100</v>
      </c>
      <c r="G52" s="9">
        <f>F52*10/100</f>
        <v>10</v>
      </c>
      <c r="H52" s="90"/>
    </row>
    <row r="53" spans="1:12" ht="81.75" customHeight="1" thickBot="1" x14ac:dyDescent="0.3">
      <c r="A53" s="86"/>
      <c r="B53" s="60" t="s">
        <v>53</v>
      </c>
      <c r="C53" s="61" t="s">
        <v>11</v>
      </c>
      <c r="D53" s="62">
        <v>1935000</v>
      </c>
      <c r="E53" s="62">
        <v>1921262</v>
      </c>
      <c r="F53" s="63">
        <f t="shared" si="3"/>
        <v>99.290025839793287</v>
      </c>
      <c r="G53" s="9">
        <f>F53*10/100</f>
        <v>9.9290025839793294</v>
      </c>
      <c r="H53" s="90"/>
    </row>
    <row r="54" spans="1:12" ht="53.25" customHeight="1" thickBot="1" x14ac:dyDescent="0.3">
      <c r="A54" s="86"/>
      <c r="B54" s="14" t="s">
        <v>54</v>
      </c>
      <c r="C54" s="11" t="s">
        <v>19</v>
      </c>
      <c r="D54" s="44">
        <v>100</v>
      </c>
      <c r="E54" s="43">
        <v>100</v>
      </c>
      <c r="F54" s="9">
        <f t="shared" si="3"/>
        <v>100</v>
      </c>
      <c r="G54" s="9">
        <f>F54*10/100</f>
        <v>10</v>
      </c>
      <c r="H54" s="90"/>
    </row>
    <row r="55" spans="1:12" ht="81.75" customHeight="1" thickBot="1" x14ac:dyDescent="0.3">
      <c r="A55" s="86"/>
      <c r="B55" s="60" t="s">
        <v>55</v>
      </c>
      <c r="C55" s="61" t="s">
        <v>19</v>
      </c>
      <c r="D55" s="62">
        <v>100</v>
      </c>
      <c r="E55" s="64">
        <v>98</v>
      </c>
      <c r="F55" s="63">
        <f t="shared" si="3"/>
        <v>98</v>
      </c>
      <c r="G55" s="9" t="s">
        <v>14</v>
      </c>
      <c r="H55" s="90"/>
    </row>
    <row r="56" spans="1:12" ht="45.75" thickBot="1" x14ac:dyDescent="0.3">
      <c r="A56" s="86"/>
      <c r="B56" s="14" t="s">
        <v>56</v>
      </c>
      <c r="C56" s="11" t="s">
        <v>57</v>
      </c>
      <c r="D56" s="44">
        <v>0</v>
      </c>
      <c r="E56" s="43">
        <v>0</v>
      </c>
      <c r="F56" s="9">
        <v>0</v>
      </c>
      <c r="G56" s="9"/>
      <c r="H56" s="90"/>
    </row>
    <row r="57" spans="1:12" ht="16.5" thickBot="1" x14ac:dyDescent="0.3">
      <c r="A57" s="86"/>
      <c r="B57" s="14" t="s">
        <v>58</v>
      </c>
      <c r="C57" s="11" t="s">
        <v>13</v>
      </c>
      <c r="D57" s="45">
        <v>0</v>
      </c>
      <c r="E57" s="45">
        <v>0</v>
      </c>
      <c r="F57" s="9">
        <v>0</v>
      </c>
      <c r="G57" s="9"/>
      <c r="H57" s="90"/>
    </row>
    <row r="58" spans="1:12" ht="33" x14ac:dyDescent="0.25">
      <c r="A58" s="17">
        <v>2</v>
      </c>
      <c r="B58" s="13" t="s">
        <v>30</v>
      </c>
      <c r="C58" s="54" t="s">
        <v>15</v>
      </c>
      <c r="D58" s="9" t="s">
        <v>14</v>
      </c>
      <c r="E58" s="9" t="s">
        <v>14</v>
      </c>
      <c r="F58" s="9" t="s">
        <v>14</v>
      </c>
      <c r="G58" s="9"/>
      <c r="H58" s="52">
        <v>10</v>
      </c>
    </row>
    <row r="59" spans="1:12" ht="33" x14ac:dyDescent="0.25">
      <c r="A59" s="17" t="s">
        <v>31</v>
      </c>
      <c r="B59" s="13" t="s">
        <v>32</v>
      </c>
      <c r="C59" s="54" t="s">
        <v>15</v>
      </c>
      <c r="D59" s="9" t="s">
        <v>14</v>
      </c>
      <c r="E59" s="9" t="s">
        <v>14</v>
      </c>
      <c r="F59" s="9" t="s">
        <v>14</v>
      </c>
      <c r="G59" s="9"/>
      <c r="H59" s="52">
        <v>10</v>
      </c>
    </row>
    <row r="60" spans="1:12" ht="33" x14ac:dyDescent="0.25">
      <c r="A60" s="17" t="s">
        <v>33</v>
      </c>
      <c r="B60" s="13" t="s">
        <v>34</v>
      </c>
      <c r="C60" s="54" t="s">
        <v>15</v>
      </c>
      <c r="D60" s="9" t="s">
        <v>14</v>
      </c>
      <c r="E60" s="9" t="s">
        <v>14</v>
      </c>
      <c r="F60" s="9" t="s">
        <v>14</v>
      </c>
      <c r="G60" s="9"/>
      <c r="H60" s="52">
        <v>10</v>
      </c>
    </row>
    <row r="61" spans="1:12" ht="33" x14ac:dyDescent="0.25">
      <c r="A61" s="17" t="s">
        <v>35</v>
      </c>
      <c r="B61" s="65" t="s">
        <v>36</v>
      </c>
      <c r="C61" s="61" t="s">
        <v>15</v>
      </c>
      <c r="D61" s="63" t="s">
        <v>64</v>
      </c>
      <c r="E61" s="63" t="s">
        <v>65</v>
      </c>
      <c r="F61" s="63" t="s">
        <v>65</v>
      </c>
      <c r="G61" s="63"/>
      <c r="H61" s="66">
        <v>0</v>
      </c>
    </row>
    <row r="62" spans="1:12" ht="31.5" x14ac:dyDescent="0.25">
      <c r="A62" s="17" t="s">
        <v>43</v>
      </c>
      <c r="B62" s="36" t="s">
        <v>44</v>
      </c>
      <c r="C62" s="54" t="s">
        <v>15</v>
      </c>
      <c r="D62" s="9" t="s">
        <v>45</v>
      </c>
      <c r="E62" s="9" t="s">
        <v>45</v>
      </c>
      <c r="F62" s="9" t="s">
        <v>45</v>
      </c>
      <c r="G62" s="9"/>
      <c r="H62" s="52">
        <v>10</v>
      </c>
    </row>
    <row r="63" spans="1:12" x14ac:dyDescent="0.25">
      <c r="A63" s="91" t="s">
        <v>37</v>
      </c>
      <c r="B63" s="91"/>
      <c r="C63" s="53"/>
      <c r="D63" s="53"/>
      <c r="E63" s="53"/>
      <c r="F63" s="55"/>
      <c r="G63" s="26">
        <f>SUM(G51:G55)</f>
        <v>39.929002583979326</v>
      </c>
      <c r="H63" s="27">
        <v>70</v>
      </c>
    </row>
  </sheetData>
  <mergeCells count="26">
    <mergeCell ref="A51:A57"/>
    <mergeCell ref="H51:H57"/>
    <mergeCell ref="A63:B63"/>
    <mergeCell ref="A50:C50"/>
    <mergeCell ref="H6:H17"/>
    <mergeCell ref="A6:A17"/>
    <mergeCell ref="H25:H32"/>
    <mergeCell ref="A25:A32"/>
    <mergeCell ref="A39:C39"/>
    <mergeCell ref="A49:B49"/>
    <mergeCell ref="H40:H43"/>
    <mergeCell ref="A23:F23"/>
    <mergeCell ref="A5:C5"/>
    <mergeCell ref="A24:C24"/>
    <mergeCell ref="A38:B38"/>
    <mergeCell ref="A40:A43"/>
    <mergeCell ref="A1:L1"/>
    <mergeCell ref="A2:L2"/>
    <mergeCell ref="A3:A4"/>
    <mergeCell ref="B3:B4"/>
    <mergeCell ref="C3:C4"/>
    <mergeCell ref="D3:E3"/>
    <mergeCell ref="F3:F4"/>
    <mergeCell ref="G3:I3"/>
    <mergeCell ref="J3:K3"/>
    <mergeCell ref="L3:L4"/>
  </mergeCells>
  <pageMargins left="0.70866141732283472" right="0.70866141732283472" top="0.74803149606299213" bottom="0.74803149606299213" header="0.31496062992125984" footer="0.31496062992125984"/>
  <pageSetup paperSize="9" scale="53" fitToHeight="0"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2012-полн</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MalyshevaNI</dc:creator>
  <cp:lastModifiedBy>Анатолий Н. Щеблыкин</cp:lastModifiedBy>
  <cp:lastPrinted>2021-10-18T09:45:59Z</cp:lastPrinted>
  <dcterms:created xsi:type="dcterms:W3CDTF">2013-07-22T13:01:52Z</dcterms:created>
  <dcterms:modified xsi:type="dcterms:W3CDTF">2022-02-11T08:32:29Z</dcterms:modified>
</cp:coreProperties>
</file>